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26" yWindow="65426" windowWidth="19420" windowHeight="10420" activeTab="0"/>
  </bookViews>
  <sheets>
    <sheet name="Sheet2" sheetId="2" r:id="rId1"/>
  </sheets>
  <definedNames/>
  <calcPr calcId="191029"/>
  <extLst/>
</workbook>
</file>

<file path=xl/sharedStrings.xml><?xml version="1.0" encoding="utf-8"?>
<sst xmlns="http://schemas.openxmlformats.org/spreadsheetml/2006/main" count="136" uniqueCount="92">
  <si>
    <t>Eesti Poksiliidu liikmesklubide paremusjärjestus 2021.aasta klubide tulemuslikkuse alusel</t>
  </si>
  <si>
    <t>Tallinnas, 17.12.2021</t>
  </si>
  <si>
    <t>EPL juhatuse otsus, väljavõte protokollist Nr J-17/12/2021</t>
  </si>
  <si>
    <t>Tabeli koostamisel on lähtutud "Eesti Poksiliidu liikmesklubide noortetoetuse võistluspunktide arvestamise korrast" ning klubide kasvandike 2021.aasta tiitlivõistluste tulemustest</t>
  </si>
  <si>
    <t>Käesolev tabel on aluseks 2022.aasta noortespordi toetuse summade määramisel</t>
  </si>
  <si>
    <t>Klubid</t>
  </si>
  <si>
    <t>Eesti MV 2021</t>
  </si>
  <si>
    <t>EMV korraldamine (U15, U17)</t>
  </si>
  <si>
    <t>KOKKU</t>
  </si>
  <si>
    <t>NT klubile</t>
  </si>
  <si>
    <t>U15</t>
  </si>
  <si>
    <t>U17</t>
  </si>
  <si>
    <t>U-19</t>
  </si>
  <si>
    <t>Kuulumine koondise koosseisu (5p/poksija)</t>
  </si>
  <si>
    <t>NT</t>
  </si>
  <si>
    <t>PSK</t>
  </si>
  <si>
    <t>Energia</t>
  </si>
  <si>
    <t>Legend</t>
  </si>
  <si>
    <t>OMK</t>
  </si>
  <si>
    <t>Kiviõli</t>
  </si>
  <si>
    <t>Sofron</t>
  </si>
  <si>
    <t>Kreenholm</t>
  </si>
  <si>
    <t>Kontakt</t>
  </si>
  <si>
    <t>Dünamo</t>
  </si>
  <si>
    <t>Järve-Boxing</t>
  </si>
  <si>
    <t>TÜASK</t>
  </si>
  <si>
    <t>ATP</t>
  </si>
  <si>
    <t>PKKalev</t>
  </si>
  <si>
    <t>Loit</t>
  </si>
  <si>
    <t>Sillamäe Kalev</t>
  </si>
  <si>
    <t>kontroll</t>
  </si>
  <si>
    <t>Sirge</t>
  </si>
  <si>
    <t>Nahkkinnas</t>
  </si>
  <si>
    <t>Koostas:</t>
  </si>
  <si>
    <t>Jelena Kalbina, EPL peasekretär</t>
  </si>
  <si>
    <t>NT100%</t>
  </si>
  <si>
    <t>%</t>
  </si>
  <si>
    <t>NT25%</t>
  </si>
  <si>
    <t>NT75%</t>
  </si>
  <si>
    <t>Kontroll</t>
  </si>
  <si>
    <t>NT laekumine EPL-le</t>
  </si>
  <si>
    <t>1.kuupäev</t>
  </si>
  <si>
    <t>2.kuupäev</t>
  </si>
  <si>
    <t>2021 Euroopa MV U22 Rosetto, Itaalia</t>
  </si>
  <si>
    <t>2021 noorte Maailma MV U19 (Kielce, Poola)</t>
  </si>
  <si>
    <t>2021 Koolinoorte Euroopa MV U15 (Sarajevo, B&amp;H)</t>
  </si>
  <si>
    <t>2021 Noorte Euroopa MV U19 (Budva, Montenegro)</t>
  </si>
  <si>
    <t>Matši võit (MM U19: 20p)</t>
  </si>
  <si>
    <t>III.koht (MM U19: 30p)</t>
  </si>
  <si>
    <t>V.-VIII.koht (MM U19: 20p)</t>
  </si>
  <si>
    <t>Matši võit (U22: 20p)</t>
  </si>
  <si>
    <t>III.koht (EM U22: 25p)</t>
  </si>
  <si>
    <t>V.-VIII.koht (EM U22: 20p)</t>
  </si>
  <si>
    <t>Matši võit (EM U17: 10p)</t>
  </si>
  <si>
    <t>2021 Juuniorite MV U17 (Tbilisi, Gruusia)</t>
  </si>
  <si>
    <t>III.koht (EM U17: 15p)</t>
  </si>
  <si>
    <t>V.-VIII.koht (EM U17: 10p)</t>
  </si>
  <si>
    <t>Matši võit (EM U15: 5p)</t>
  </si>
  <si>
    <t>III.koht (EM U15: 10p)</t>
  </si>
  <si>
    <t>V.-VIII.koht (EM U15: 5p)</t>
  </si>
  <si>
    <t>Matši võit (EM U19: 15p)</t>
  </si>
  <si>
    <t>III.koht (EM U19: 20p)</t>
  </si>
  <si>
    <t>V.-VIII.koht (EM U19: 15p)</t>
  </si>
  <si>
    <t xml:space="preserve">NT 1.makse </t>
  </si>
  <si>
    <t xml:space="preserve">NT 2.makse </t>
  </si>
  <si>
    <t>EM U22</t>
  </si>
  <si>
    <t>MM U19</t>
  </si>
  <si>
    <t>EM U17</t>
  </si>
  <si>
    <t>EM U15</t>
  </si>
  <si>
    <t>EM U19</t>
  </si>
  <si>
    <t>Allan Morozov</t>
  </si>
  <si>
    <t>1 võit</t>
  </si>
  <si>
    <t>Matvei Starikov</t>
  </si>
  <si>
    <t>Anton Vinogradov</t>
  </si>
  <si>
    <t>Mario Erjazov</t>
  </si>
  <si>
    <t>0 võite</t>
  </si>
  <si>
    <t>Diana Gorišnaja</t>
  </si>
  <si>
    <t>Pavel Kamanin</t>
  </si>
  <si>
    <t>Mark Andrejev</t>
  </si>
  <si>
    <t>Semjon Kamanin</t>
  </si>
  <si>
    <t>Stiven Aas</t>
  </si>
  <si>
    <t>Järve B.</t>
  </si>
  <si>
    <t>5.koht</t>
  </si>
  <si>
    <t>Maksim Tsvetkov</t>
  </si>
  <si>
    <t>Joosep Palm</t>
  </si>
  <si>
    <t>Aleksandr Protkunas</t>
  </si>
  <si>
    <t>Fjodor Kamanin</t>
  </si>
  <si>
    <t>Ruslan Aulov</t>
  </si>
  <si>
    <t>Igor Antonov</t>
  </si>
  <si>
    <t>Makar Vdovitšenko</t>
  </si>
  <si>
    <t>2 võitu</t>
  </si>
  <si>
    <t>3.koht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</si>
</sst>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3"/>
      </left>
      <right style="thin">
        <color indexed="13"/>
      </right>
      <top/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/>
      <right/>
      <top style="thin"/>
      <bottom style="medium"/>
    </border>
    <border>
      <left style="medium"/>
      <right style="thin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13"/>
      </left>
      <right style="thin">
        <color indexed="13"/>
      </right>
      <top/>
      <bottom/>
    </border>
    <border>
      <left/>
      <right style="thin">
        <color indexed="13"/>
      </right>
      <top style="thin">
        <color indexed="13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4" fontId="3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49" fontId="3" fillId="4" borderId="5" xfId="0" applyNumberFormat="1" applyFont="1" applyFill="1" applyBorder="1" applyAlignment="1">
      <alignment/>
    </xf>
    <xf numFmtId="1" fontId="3" fillId="4" borderId="5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49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3" borderId="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9" fontId="5" fillId="0" borderId="25" xfId="0" applyNumberFormat="1" applyFont="1" applyBorder="1" applyAlignment="1">
      <alignment/>
    </xf>
    <xf numFmtId="1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" fontId="3" fillId="2" borderId="24" xfId="0" applyNumberFormat="1" applyFont="1" applyFill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/>
    </xf>
    <xf numFmtId="49" fontId="3" fillId="3" borderId="31" xfId="0" applyNumberFormat="1" applyFont="1" applyFill="1" applyBorder="1" applyAlignment="1">
      <alignment/>
    </xf>
    <xf numFmtId="49" fontId="3" fillId="3" borderId="32" xfId="0" applyNumberFormat="1" applyFont="1" applyFill="1" applyBorder="1" applyAlignment="1">
      <alignment/>
    </xf>
    <xf numFmtId="49" fontId="3" fillId="3" borderId="33" xfId="0" applyNumberFormat="1" applyFont="1" applyFill="1" applyBorder="1" applyAlignment="1">
      <alignment/>
    </xf>
    <xf numFmtId="49" fontId="3" fillId="3" borderId="33" xfId="0" applyNumberFormat="1" applyFont="1" applyFill="1" applyBorder="1" applyAlignment="1">
      <alignment/>
    </xf>
    <xf numFmtId="49" fontId="3" fillId="5" borderId="33" xfId="0" applyNumberFormat="1" applyFont="1" applyFill="1" applyBorder="1" applyAlignment="1">
      <alignment/>
    </xf>
    <xf numFmtId="49" fontId="3" fillId="5" borderId="34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3" fillId="0" borderId="28" xfId="0" applyNumberFormat="1" applyFont="1" applyBorder="1" applyAlignment="1">
      <alignment horizontal="center"/>
    </xf>
    <xf numFmtId="49" fontId="3" fillId="3" borderId="35" xfId="0" applyNumberFormat="1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49" fontId="3" fillId="3" borderId="47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49" fontId="3" fillId="3" borderId="49" xfId="0" applyNumberFormat="1" applyFont="1" applyFill="1" applyBorder="1" applyAlignment="1">
      <alignment horizontal="center" vertical="center" wrapText="1"/>
    </xf>
    <xf numFmtId="164" fontId="3" fillId="0" borderId="50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/>
    </xf>
    <xf numFmtId="49" fontId="3" fillId="3" borderId="54" xfId="0" applyNumberFormat="1" applyFont="1" applyFill="1" applyBorder="1" applyAlignment="1">
      <alignment horizontal="center" vertical="center" wrapText="1"/>
    </xf>
    <xf numFmtId="49" fontId="3" fillId="3" borderId="55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3" fillId="3" borderId="29" xfId="0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9" fontId="3" fillId="3" borderId="57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3" fillId="3" borderId="61" xfId="0" applyFont="1" applyFill="1" applyBorder="1" applyAlignment="1">
      <alignment horizontal="center" vertical="center" wrapText="1"/>
    </xf>
    <xf numFmtId="164" fontId="3" fillId="3" borderId="31" xfId="0" applyNumberFormat="1" applyFont="1" applyFill="1" applyBorder="1" applyAlignment="1">
      <alignment horizontal="center"/>
    </xf>
    <xf numFmtId="164" fontId="3" fillId="3" borderId="32" xfId="0" applyNumberFormat="1" applyFont="1" applyFill="1" applyBorder="1" applyAlignment="1">
      <alignment horizontal="center"/>
    </xf>
    <xf numFmtId="164" fontId="3" fillId="3" borderId="33" xfId="0" applyNumberFormat="1" applyFont="1" applyFill="1" applyBorder="1" applyAlignment="1">
      <alignment horizontal="center"/>
    </xf>
    <xf numFmtId="1" fontId="3" fillId="3" borderId="31" xfId="0" applyNumberFormat="1" applyFont="1" applyFill="1" applyBorder="1" applyAlignment="1">
      <alignment horizontal="center"/>
    </xf>
    <xf numFmtId="1" fontId="3" fillId="3" borderId="32" xfId="0" applyNumberFormat="1" applyFont="1" applyFill="1" applyBorder="1" applyAlignment="1">
      <alignment horizontal="center"/>
    </xf>
    <xf numFmtId="1" fontId="3" fillId="3" borderId="33" xfId="0" applyNumberFormat="1" applyFont="1" applyFill="1" applyBorder="1" applyAlignment="1">
      <alignment horizontal="center"/>
    </xf>
    <xf numFmtId="164" fontId="3" fillId="3" borderId="34" xfId="0" applyNumberFormat="1" applyFont="1" applyFill="1" applyBorder="1" applyAlignment="1">
      <alignment horizontal="center"/>
    </xf>
    <xf numFmtId="1" fontId="3" fillId="3" borderId="3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63" xfId="0" applyNumberFormat="1" applyFont="1" applyFill="1" applyBorder="1" applyAlignment="1">
      <alignment horizontal="center"/>
    </xf>
    <xf numFmtId="164" fontId="3" fillId="0" borderId="64" xfId="0" applyNumberFormat="1" applyFont="1" applyFill="1" applyBorder="1" applyAlignment="1">
      <alignment horizontal="center"/>
    </xf>
    <xf numFmtId="164" fontId="3" fillId="0" borderId="65" xfId="0" applyNumberFormat="1" applyFont="1" applyFill="1" applyBorder="1" applyAlignment="1">
      <alignment horizontal="center"/>
    </xf>
    <xf numFmtId="164" fontId="3" fillId="0" borderId="66" xfId="0" applyNumberFormat="1" applyFont="1" applyFill="1" applyBorder="1" applyAlignment="1">
      <alignment horizontal="center"/>
    </xf>
    <xf numFmtId="164" fontId="3" fillId="0" borderId="67" xfId="0" applyNumberFormat="1" applyFont="1" applyFill="1" applyBorder="1" applyAlignment="1">
      <alignment horizontal="center"/>
    </xf>
    <xf numFmtId="164" fontId="3" fillId="0" borderId="68" xfId="0" applyNumberFormat="1" applyFont="1" applyFill="1" applyBorder="1" applyAlignment="1">
      <alignment horizontal="center"/>
    </xf>
    <xf numFmtId="164" fontId="3" fillId="0" borderId="69" xfId="0" applyNumberFormat="1" applyFont="1" applyFill="1" applyBorder="1" applyAlignment="1">
      <alignment horizontal="center"/>
    </xf>
    <xf numFmtId="164" fontId="3" fillId="0" borderId="70" xfId="0" applyNumberFormat="1" applyFont="1" applyFill="1" applyBorder="1" applyAlignment="1">
      <alignment horizontal="center"/>
    </xf>
    <xf numFmtId="164" fontId="3" fillId="0" borderId="7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3" fillId="5" borderId="30" xfId="0" applyNumberFormat="1" applyFont="1" applyFill="1" applyBorder="1" applyAlignment="1">
      <alignment horizontal="center"/>
    </xf>
    <xf numFmtId="1" fontId="3" fillId="5" borderId="30" xfId="0" applyNumberFormat="1" applyFont="1" applyFill="1" applyBorder="1" applyAlignment="1">
      <alignment horizontal="center"/>
    </xf>
    <xf numFmtId="0" fontId="3" fillId="5" borderId="72" xfId="0" applyFont="1" applyFill="1" applyBorder="1" applyAlignment="1">
      <alignment/>
    </xf>
    <xf numFmtId="0" fontId="0" fillId="0" borderId="7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74" xfId="0" applyFont="1" applyBorder="1" applyAlignment="1">
      <alignment/>
    </xf>
    <xf numFmtId="0" fontId="0" fillId="5" borderId="27" xfId="0" applyFont="1" applyFill="1" applyBorder="1" applyAlignment="1">
      <alignment/>
    </xf>
    <xf numFmtId="164" fontId="3" fillId="0" borderId="41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E2EEDA"/>
      <rgbColor rgb="00C5DE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G73"/>
  <sheetViews>
    <sheetView showGridLines="0" tabSelected="1" workbookViewId="0" topLeftCell="A1">
      <pane xSplit="1" topLeftCell="B1" activePane="topRight" state="frozen"/>
      <selection pane="topRight" activeCell="G21" sqref="G21"/>
    </sheetView>
  </sheetViews>
  <sheetFormatPr defaultColWidth="8.8515625" defaultRowHeight="15" customHeight="1"/>
  <cols>
    <col min="1" max="1" width="18.7109375" style="1" customWidth="1"/>
    <col min="2" max="4" width="8.8515625" style="1" customWidth="1"/>
    <col min="5" max="5" width="12.140625" style="1" customWidth="1"/>
    <col min="6" max="8" width="8.8515625" style="1" customWidth="1"/>
    <col min="9" max="9" width="10.8515625" style="1" customWidth="1"/>
    <col min="10" max="12" width="8.8515625" style="1" customWidth="1"/>
    <col min="13" max="13" width="11.421875" style="33" customWidth="1"/>
    <col min="14" max="16" width="8.8515625" style="33" customWidth="1"/>
    <col min="17" max="17" width="10.8515625" style="33" customWidth="1"/>
    <col min="18" max="20" width="8.8515625" style="33" customWidth="1"/>
    <col min="21" max="21" width="13.28125" style="33" customWidth="1"/>
    <col min="22" max="24" width="8.8515625" style="33" customWidth="1"/>
    <col min="25" max="25" width="12.57421875" style="1" customWidth="1"/>
    <col min="26" max="29" width="10.140625" style="1" customWidth="1"/>
    <col min="30" max="30" width="8.8515625" style="1" customWidth="1"/>
    <col min="31" max="31" width="33.00390625" style="1" customWidth="1"/>
    <col min="32" max="267" width="8.8515625" style="1" customWidth="1"/>
  </cols>
  <sheetData>
    <row r="1" spans="1:31" ht="15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4"/>
      <c r="AE1" s="4"/>
    </row>
    <row r="2" spans="1:31" ht="15.75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6" t="s">
        <v>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2"/>
      <c r="AC2" s="2"/>
      <c r="AD2" s="4"/>
      <c r="AE2" s="4"/>
    </row>
    <row r="3" spans="1:31" ht="15.75" customHeight="1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4"/>
      <c r="AE3" s="4"/>
    </row>
    <row r="4" spans="1:31" ht="15.7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"/>
      <c r="AB4" s="2"/>
      <c r="AC4" s="2"/>
      <c r="AD4" s="4"/>
      <c r="AE4" s="4"/>
    </row>
    <row r="5" spans="1:31" ht="15" customHeight="1">
      <c r="A5" s="8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  <c r="AD5" s="4"/>
      <c r="AE5" s="4"/>
    </row>
    <row r="6" spans="1:31" ht="15" customHeight="1">
      <c r="A6" s="8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4"/>
      <c r="AE6" s="4"/>
    </row>
    <row r="7" spans="1:31" ht="15.75" customHeight="1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11"/>
      <c r="Z7" s="11"/>
      <c r="AA7" s="9"/>
      <c r="AB7" s="9"/>
      <c r="AC7" s="9"/>
      <c r="AD7" s="4"/>
      <c r="AE7" s="4"/>
    </row>
    <row r="8" spans="1:31" ht="31" customHeight="1" thickBot="1">
      <c r="A8" s="38" t="s">
        <v>5</v>
      </c>
      <c r="B8" s="39" t="s">
        <v>6</v>
      </c>
      <c r="C8" s="40"/>
      <c r="D8" s="41"/>
      <c r="E8" s="39" t="s">
        <v>44</v>
      </c>
      <c r="F8" s="40"/>
      <c r="G8" s="40"/>
      <c r="H8" s="41"/>
      <c r="I8" s="85" t="s">
        <v>43</v>
      </c>
      <c r="J8" s="86"/>
      <c r="K8" s="86"/>
      <c r="L8" s="87"/>
      <c r="M8" s="43" t="s">
        <v>54</v>
      </c>
      <c r="N8" s="44"/>
      <c r="O8" s="44"/>
      <c r="P8" s="45"/>
      <c r="Q8" s="47" t="s">
        <v>45</v>
      </c>
      <c r="R8" s="48"/>
      <c r="S8" s="48"/>
      <c r="T8" s="49"/>
      <c r="U8" s="47" t="s">
        <v>46</v>
      </c>
      <c r="V8" s="48"/>
      <c r="W8" s="48"/>
      <c r="X8" s="49"/>
      <c r="Y8" s="46" t="s">
        <v>7</v>
      </c>
      <c r="Z8" s="37" t="s">
        <v>8</v>
      </c>
      <c r="AA8" s="34" t="s">
        <v>9</v>
      </c>
      <c r="AB8" s="35"/>
      <c r="AC8" s="36"/>
      <c r="AD8" s="13"/>
      <c r="AE8" s="4"/>
    </row>
    <row r="9" spans="1:31" ht="75.75" customHeight="1" thickBot="1">
      <c r="A9" s="61"/>
      <c r="B9" s="70" t="s">
        <v>10</v>
      </c>
      <c r="C9" s="71" t="s">
        <v>11</v>
      </c>
      <c r="D9" s="72" t="s">
        <v>12</v>
      </c>
      <c r="E9" s="97" t="s">
        <v>13</v>
      </c>
      <c r="F9" s="98" t="s">
        <v>47</v>
      </c>
      <c r="G9" s="98" t="s">
        <v>48</v>
      </c>
      <c r="H9" s="99" t="s">
        <v>49</v>
      </c>
      <c r="I9" s="88" t="s">
        <v>13</v>
      </c>
      <c r="J9" s="89" t="s">
        <v>50</v>
      </c>
      <c r="K9" s="89" t="s">
        <v>51</v>
      </c>
      <c r="L9" s="90" t="s">
        <v>52</v>
      </c>
      <c r="M9" s="111" t="s">
        <v>13</v>
      </c>
      <c r="N9" s="112" t="s">
        <v>53</v>
      </c>
      <c r="O9" s="112" t="s">
        <v>55</v>
      </c>
      <c r="P9" s="113" t="s">
        <v>56</v>
      </c>
      <c r="Q9" s="101" t="s">
        <v>13</v>
      </c>
      <c r="R9" s="102" t="s">
        <v>57</v>
      </c>
      <c r="S9" s="102" t="s">
        <v>58</v>
      </c>
      <c r="T9" s="102" t="s">
        <v>59</v>
      </c>
      <c r="U9" s="97" t="s">
        <v>13</v>
      </c>
      <c r="V9" s="102" t="s">
        <v>60</v>
      </c>
      <c r="W9" s="102" t="s">
        <v>61</v>
      </c>
      <c r="X9" s="102" t="s">
        <v>62</v>
      </c>
      <c r="Y9" s="104"/>
      <c r="Z9" s="115"/>
      <c r="AA9" s="12" t="s">
        <v>14</v>
      </c>
      <c r="AB9" s="124" t="s">
        <v>63</v>
      </c>
      <c r="AC9" s="124" t="s">
        <v>64</v>
      </c>
      <c r="AD9" s="13"/>
      <c r="AE9" s="4"/>
    </row>
    <row r="10" spans="1:31" ht="15.5" customHeight="1">
      <c r="A10" s="62" t="s">
        <v>15</v>
      </c>
      <c r="B10" s="129">
        <v>26.5</v>
      </c>
      <c r="C10" s="130">
        <v>23</v>
      </c>
      <c r="D10" s="131">
        <v>25.5</v>
      </c>
      <c r="E10" s="129">
        <v>5</v>
      </c>
      <c r="F10" s="130">
        <v>20</v>
      </c>
      <c r="G10" s="130">
        <v>0</v>
      </c>
      <c r="H10" s="131">
        <v>0</v>
      </c>
      <c r="I10" s="132">
        <v>15</v>
      </c>
      <c r="J10" s="133">
        <v>0</v>
      </c>
      <c r="K10" s="133"/>
      <c r="L10" s="134"/>
      <c r="M10" s="135">
        <v>10</v>
      </c>
      <c r="N10" s="136">
        <v>10</v>
      </c>
      <c r="O10" s="136">
        <v>0</v>
      </c>
      <c r="P10" s="137">
        <v>10</v>
      </c>
      <c r="Q10" s="135"/>
      <c r="R10" s="136"/>
      <c r="S10" s="136"/>
      <c r="T10" s="137"/>
      <c r="U10" s="138">
        <v>5</v>
      </c>
      <c r="V10" s="136">
        <v>30</v>
      </c>
      <c r="W10" s="136">
        <v>20</v>
      </c>
      <c r="X10" s="137">
        <v>0</v>
      </c>
      <c r="Y10" s="139"/>
      <c r="Z10" s="140">
        <f>SUM(B10:Y10)</f>
        <v>200</v>
      </c>
      <c r="AA10" s="141">
        <f>Z10*$B$31/$Z$26</f>
        <v>0</v>
      </c>
      <c r="AB10" s="141">
        <f>AA10</f>
        <v>0</v>
      </c>
      <c r="AC10" s="141">
        <f>AA10-AB10</f>
        <v>0</v>
      </c>
      <c r="AD10" s="51"/>
      <c r="AE10" s="4"/>
    </row>
    <row r="11" spans="1:30" ht="15" customHeight="1">
      <c r="A11" s="63" t="s">
        <v>18</v>
      </c>
      <c r="B11" s="74">
        <v>25.5</v>
      </c>
      <c r="C11" s="14">
        <v>23</v>
      </c>
      <c r="D11" s="125">
        <v>22.5</v>
      </c>
      <c r="E11" s="74">
        <v>5</v>
      </c>
      <c r="F11" s="14">
        <v>20</v>
      </c>
      <c r="G11" s="14">
        <v>0</v>
      </c>
      <c r="H11" s="125">
        <v>0</v>
      </c>
      <c r="I11" s="74"/>
      <c r="J11" s="14"/>
      <c r="K11" s="14"/>
      <c r="L11" s="79"/>
      <c r="M11" s="76"/>
      <c r="N11" s="57"/>
      <c r="O11" s="57"/>
      <c r="P11" s="78"/>
      <c r="Q11" s="76"/>
      <c r="R11" s="57"/>
      <c r="S11" s="57"/>
      <c r="T11" s="78"/>
      <c r="U11" s="60">
        <v>5</v>
      </c>
      <c r="V11" s="57">
        <v>30</v>
      </c>
      <c r="W11" s="57">
        <v>0</v>
      </c>
      <c r="X11" s="78">
        <v>15</v>
      </c>
      <c r="Y11" s="127"/>
      <c r="Z11" s="116">
        <f>SUM(B11:Y11)</f>
        <v>146</v>
      </c>
      <c r="AA11" s="119">
        <f>Z11*$B$31/$Z$26</f>
        <v>0</v>
      </c>
      <c r="AB11" s="119">
        <f>AA11</f>
        <v>0</v>
      </c>
      <c r="AC11" s="119">
        <f>AA11-AB11</f>
        <v>0</v>
      </c>
      <c r="AD11" s="51"/>
    </row>
    <row r="12" spans="1:31" ht="15" customHeight="1">
      <c r="A12" s="63" t="s">
        <v>16</v>
      </c>
      <c r="B12" s="74">
        <v>33</v>
      </c>
      <c r="C12" s="14">
        <v>10.5</v>
      </c>
      <c r="D12" s="125">
        <v>10</v>
      </c>
      <c r="E12" s="74">
        <v>5</v>
      </c>
      <c r="F12" s="14">
        <v>0</v>
      </c>
      <c r="G12" s="14">
        <v>0</v>
      </c>
      <c r="H12" s="125">
        <v>0</v>
      </c>
      <c r="I12" s="74"/>
      <c r="J12" s="14"/>
      <c r="K12" s="14"/>
      <c r="L12" s="79"/>
      <c r="M12" s="76"/>
      <c r="N12" s="57"/>
      <c r="O12" s="57"/>
      <c r="P12" s="78"/>
      <c r="Q12" s="76"/>
      <c r="R12" s="57"/>
      <c r="S12" s="57"/>
      <c r="T12" s="78"/>
      <c r="U12" s="60"/>
      <c r="V12" s="57"/>
      <c r="W12" s="58"/>
      <c r="X12" s="77"/>
      <c r="Y12" s="105">
        <v>10</v>
      </c>
      <c r="Z12" s="116">
        <f>SUM(B12:Y12)</f>
        <v>68.5</v>
      </c>
      <c r="AA12" s="119">
        <f>Z12*$B$31/$Z$26</f>
        <v>0</v>
      </c>
      <c r="AB12" s="119">
        <f>AA12</f>
        <v>0</v>
      </c>
      <c r="AC12" s="119">
        <f>AA12-AB12</f>
        <v>0</v>
      </c>
      <c r="AD12" s="51"/>
      <c r="AE12" s="4"/>
    </row>
    <row r="13" spans="1:31" ht="15" customHeight="1">
      <c r="A13" s="63" t="s">
        <v>24</v>
      </c>
      <c r="B13" s="74">
        <v>14</v>
      </c>
      <c r="C13" s="14">
        <v>20.5</v>
      </c>
      <c r="D13" s="125">
        <v>8.5</v>
      </c>
      <c r="E13" s="74"/>
      <c r="F13" s="14"/>
      <c r="G13" s="14"/>
      <c r="H13" s="73"/>
      <c r="I13" s="74">
        <v>5</v>
      </c>
      <c r="J13" s="14">
        <v>0</v>
      </c>
      <c r="K13" s="14"/>
      <c r="L13" s="79"/>
      <c r="M13" s="76">
        <v>5</v>
      </c>
      <c r="N13" s="57">
        <v>0</v>
      </c>
      <c r="O13" s="57">
        <v>0</v>
      </c>
      <c r="P13" s="78">
        <v>0</v>
      </c>
      <c r="Q13" s="76">
        <v>5</v>
      </c>
      <c r="R13" s="57">
        <v>5</v>
      </c>
      <c r="S13" s="57">
        <v>0</v>
      </c>
      <c r="T13" s="78">
        <v>5</v>
      </c>
      <c r="U13" s="60"/>
      <c r="V13" s="57"/>
      <c r="W13" s="58"/>
      <c r="X13" s="77"/>
      <c r="Y13" s="106"/>
      <c r="Z13" s="116">
        <f>SUM(B13:Y13)</f>
        <v>68</v>
      </c>
      <c r="AA13" s="119">
        <f>Z13*$B$31/$Z$26</f>
        <v>0</v>
      </c>
      <c r="AB13" s="119">
        <f>AA13</f>
        <v>0</v>
      </c>
      <c r="AC13" s="119">
        <f>AA13-AB13</f>
        <v>0</v>
      </c>
      <c r="AD13" s="51"/>
      <c r="AE13" s="16"/>
    </row>
    <row r="14" spans="1:31" ht="15" customHeight="1">
      <c r="A14" s="63" t="s">
        <v>20</v>
      </c>
      <c r="B14" s="74">
        <v>1.5</v>
      </c>
      <c r="C14" s="14">
        <v>10</v>
      </c>
      <c r="D14" s="125">
        <v>16</v>
      </c>
      <c r="E14" s="74">
        <v>5</v>
      </c>
      <c r="F14" s="14">
        <v>0</v>
      </c>
      <c r="G14" s="14">
        <v>0</v>
      </c>
      <c r="H14" s="125">
        <v>0</v>
      </c>
      <c r="I14" s="74"/>
      <c r="J14" s="14"/>
      <c r="K14" s="14"/>
      <c r="L14" s="79"/>
      <c r="M14" s="76"/>
      <c r="N14" s="57"/>
      <c r="O14" s="57"/>
      <c r="P14" s="78"/>
      <c r="Q14" s="76"/>
      <c r="R14" s="57"/>
      <c r="S14" s="57"/>
      <c r="T14" s="78"/>
      <c r="U14" s="60">
        <v>5</v>
      </c>
      <c r="V14" s="57">
        <v>15</v>
      </c>
      <c r="W14" s="57">
        <v>0</v>
      </c>
      <c r="X14" s="78">
        <v>15</v>
      </c>
      <c r="Y14" s="127"/>
      <c r="Z14" s="116">
        <f>SUM(B14:Y14)</f>
        <v>67.5</v>
      </c>
      <c r="AA14" s="119">
        <f>Z14*$B$31/$Z$26</f>
        <v>0</v>
      </c>
      <c r="AB14" s="119">
        <f>AA14</f>
        <v>0</v>
      </c>
      <c r="AC14" s="119">
        <f>AA14-AB14</f>
        <v>0</v>
      </c>
      <c r="AD14" s="51"/>
      <c r="AE14" s="4"/>
    </row>
    <row r="15" spans="1:31" ht="15" customHeight="1">
      <c r="A15" s="63" t="s">
        <v>19</v>
      </c>
      <c r="B15" s="74">
        <v>6</v>
      </c>
      <c r="C15" s="14">
        <v>0</v>
      </c>
      <c r="D15" s="125">
        <v>7</v>
      </c>
      <c r="E15" s="74">
        <v>5</v>
      </c>
      <c r="F15" s="14">
        <v>0</v>
      </c>
      <c r="G15" s="14">
        <v>0</v>
      </c>
      <c r="H15" s="125">
        <v>0</v>
      </c>
      <c r="I15" s="74">
        <v>5</v>
      </c>
      <c r="J15" s="14">
        <v>0</v>
      </c>
      <c r="K15" s="14">
        <v>0</v>
      </c>
      <c r="L15" s="126">
        <v>20</v>
      </c>
      <c r="M15" s="76"/>
      <c r="N15" s="57"/>
      <c r="O15" s="57"/>
      <c r="P15" s="78"/>
      <c r="Q15" s="76"/>
      <c r="R15" s="57"/>
      <c r="S15" s="57"/>
      <c r="T15" s="78"/>
      <c r="U15" s="60"/>
      <c r="V15" s="57"/>
      <c r="W15" s="57"/>
      <c r="X15" s="78"/>
      <c r="Y15" s="127"/>
      <c r="Z15" s="116">
        <f>SUM(B15:Y15)</f>
        <v>43</v>
      </c>
      <c r="AA15" s="119">
        <f>Z15*$B$31/$Z$26</f>
        <v>0</v>
      </c>
      <c r="AB15" s="119">
        <f>AA15</f>
        <v>0</v>
      </c>
      <c r="AC15" s="119">
        <f>AA15-AB15</f>
        <v>0</v>
      </c>
      <c r="AD15" s="51"/>
      <c r="AE15" s="4"/>
    </row>
    <row r="16" spans="1:31" ht="15" customHeight="1">
      <c r="A16" s="63" t="s">
        <v>23</v>
      </c>
      <c r="B16" s="74">
        <v>15.5</v>
      </c>
      <c r="C16" s="14">
        <v>19.5</v>
      </c>
      <c r="D16" s="125">
        <v>0</v>
      </c>
      <c r="E16" s="74"/>
      <c r="F16" s="14"/>
      <c r="G16" s="14"/>
      <c r="H16" s="73"/>
      <c r="I16" s="74"/>
      <c r="J16" s="14"/>
      <c r="K16" s="14"/>
      <c r="L16" s="79"/>
      <c r="M16" s="76"/>
      <c r="N16" s="57"/>
      <c r="O16" s="57"/>
      <c r="P16" s="78"/>
      <c r="Q16" s="76"/>
      <c r="R16" s="57"/>
      <c r="S16" s="57"/>
      <c r="T16" s="78"/>
      <c r="U16" s="60"/>
      <c r="V16" s="57"/>
      <c r="W16" s="58"/>
      <c r="X16" s="77"/>
      <c r="Y16" s="106"/>
      <c r="Z16" s="116">
        <f>SUM(B16:Y16)</f>
        <v>35</v>
      </c>
      <c r="AA16" s="119">
        <f>Z16*$B$31/$Z$26</f>
        <v>0</v>
      </c>
      <c r="AB16" s="119">
        <f>AA16</f>
        <v>0</v>
      </c>
      <c r="AC16" s="119">
        <f>AA16-AB16</f>
        <v>0</v>
      </c>
      <c r="AD16" s="51"/>
      <c r="AE16" s="4"/>
    </row>
    <row r="17" spans="1:31" ht="15" customHeight="1">
      <c r="A17" s="63" t="s">
        <v>21</v>
      </c>
      <c r="B17" s="74">
        <v>16.5</v>
      </c>
      <c r="C17" s="14">
        <v>6.5</v>
      </c>
      <c r="D17" s="125">
        <v>10.5</v>
      </c>
      <c r="E17" s="74"/>
      <c r="F17" s="14"/>
      <c r="G17" s="14"/>
      <c r="H17" s="73"/>
      <c r="I17" s="74"/>
      <c r="J17" s="14"/>
      <c r="K17" s="14"/>
      <c r="L17" s="79"/>
      <c r="M17" s="76"/>
      <c r="N17" s="57"/>
      <c r="O17" s="57"/>
      <c r="P17" s="78"/>
      <c r="Q17" s="76"/>
      <c r="R17" s="57"/>
      <c r="S17" s="57"/>
      <c r="T17" s="78"/>
      <c r="U17" s="60"/>
      <c r="V17" s="57"/>
      <c r="W17" s="58"/>
      <c r="X17" s="77"/>
      <c r="Y17" s="106"/>
      <c r="Z17" s="116">
        <f>SUM(B17:Y17)</f>
        <v>33.5</v>
      </c>
      <c r="AA17" s="119">
        <f>Z17*$B$31/$Z$26</f>
        <v>0</v>
      </c>
      <c r="AB17" s="119">
        <f>AA17</f>
        <v>0</v>
      </c>
      <c r="AC17" s="119">
        <f>AA17-AB17</f>
        <v>0</v>
      </c>
      <c r="AD17" s="51"/>
      <c r="AE17" s="4"/>
    </row>
    <row r="18" spans="1:31" ht="15" customHeight="1">
      <c r="A18" s="63" t="s">
        <v>22</v>
      </c>
      <c r="B18" s="74">
        <v>18</v>
      </c>
      <c r="C18" s="14">
        <v>6</v>
      </c>
      <c r="D18" s="125">
        <v>0</v>
      </c>
      <c r="E18" s="74"/>
      <c r="F18" s="14"/>
      <c r="G18" s="14"/>
      <c r="H18" s="73"/>
      <c r="I18" s="74"/>
      <c r="J18" s="14"/>
      <c r="K18" s="14"/>
      <c r="L18" s="79"/>
      <c r="M18" s="76">
        <v>5</v>
      </c>
      <c r="N18" s="57">
        <v>0</v>
      </c>
      <c r="O18" s="57">
        <v>0</v>
      </c>
      <c r="P18" s="78">
        <v>0</v>
      </c>
      <c r="Q18" s="76"/>
      <c r="R18" s="57"/>
      <c r="S18" s="57"/>
      <c r="T18" s="78"/>
      <c r="U18" s="60"/>
      <c r="V18" s="57"/>
      <c r="W18" s="58"/>
      <c r="X18" s="77"/>
      <c r="Y18" s="106"/>
      <c r="Z18" s="116">
        <f>SUM(B18:Y18)</f>
        <v>29</v>
      </c>
      <c r="AA18" s="119">
        <f>Z18*$B$31/$Z$26</f>
        <v>0</v>
      </c>
      <c r="AB18" s="119">
        <f>AA18</f>
        <v>0</v>
      </c>
      <c r="AC18" s="119">
        <f>AA18-AB18</f>
        <v>0</v>
      </c>
      <c r="AD18" s="51"/>
      <c r="AE18" s="16"/>
    </row>
    <row r="19" spans="1:31" ht="15" customHeight="1">
      <c r="A19" s="63" t="s">
        <v>28</v>
      </c>
      <c r="B19" s="74">
        <v>2.5</v>
      </c>
      <c r="C19" s="14">
        <v>5.5</v>
      </c>
      <c r="D19" s="125">
        <v>7</v>
      </c>
      <c r="E19" s="74"/>
      <c r="F19" s="14"/>
      <c r="G19" s="14"/>
      <c r="H19" s="73"/>
      <c r="I19" s="74"/>
      <c r="J19" s="14"/>
      <c r="K19" s="14"/>
      <c r="L19" s="79"/>
      <c r="M19" s="100"/>
      <c r="N19" s="58"/>
      <c r="O19" s="58"/>
      <c r="P19" s="77"/>
      <c r="Q19" s="100"/>
      <c r="R19" s="58"/>
      <c r="S19" s="58"/>
      <c r="T19" s="77"/>
      <c r="U19" s="84"/>
      <c r="V19" s="58"/>
      <c r="W19" s="58"/>
      <c r="X19" s="77"/>
      <c r="Y19" s="106"/>
      <c r="Z19" s="116">
        <f>SUM(B19:Y19)</f>
        <v>15</v>
      </c>
      <c r="AA19" s="119">
        <f>Z19*$B$31/$Z$26</f>
        <v>0</v>
      </c>
      <c r="AB19" s="119">
        <f>AA19</f>
        <v>0</v>
      </c>
      <c r="AC19" s="119">
        <f>AA19-AB19</f>
        <v>0</v>
      </c>
      <c r="AD19" s="51"/>
      <c r="AE19" s="4"/>
    </row>
    <row r="20" spans="1:31" ht="15" customHeight="1">
      <c r="A20" s="63" t="s">
        <v>27</v>
      </c>
      <c r="B20" s="74">
        <v>4.5</v>
      </c>
      <c r="C20" s="14">
        <v>4</v>
      </c>
      <c r="D20" s="125">
        <v>6</v>
      </c>
      <c r="E20" s="74"/>
      <c r="F20" s="14"/>
      <c r="G20" s="14"/>
      <c r="H20" s="73"/>
      <c r="I20" s="74"/>
      <c r="J20" s="14"/>
      <c r="K20" s="14"/>
      <c r="L20" s="79"/>
      <c r="M20" s="100"/>
      <c r="N20" s="58"/>
      <c r="O20" s="58"/>
      <c r="P20" s="77"/>
      <c r="Q20" s="100"/>
      <c r="R20" s="58"/>
      <c r="S20" s="58"/>
      <c r="T20" s="77"/>
      <c r="U20" s="84"/>
      <c r="V20" s="58"/>
      <c r="W20" s="58"/>
      <c r="X20" s="77"/>
      <c r="Y20" s="106"/>
      <c r="Z20" s="116">
        <f>SUM(B20:Y20)</f>
        <v>14.5</v>
      </c>
      <c r="AA20" s="119">
        <f>Z20*$B$31/$Z$26</f>
        <v>0</v>
      </c>
      <c r="AB20" s="119">
        <f>AA20</f>
        <v>0</v>
      </c>
      <c r="AC20" s="119">
        <f>AA20-AB20</f>
        <v>0</v>
      </c>
      <c r="AD20" s="51"/>
      <c r="AE20" s="4"/>
    </row>
    <row r="21" spans="1:31" ht="15" customHeight="1">
      <c r="A21" s="64" t="s">
        <v>26</v>
      </c>
      <c r="B21" s="91">
        <v>1.5</v>
      </c>
      <c r="C21" s="54">
        <v>1.5</v>
      </c>
      <c r="D21" s="128">
        <v>9.5</v>
      </c>
      <c r="E21" s="91"/>
      <c r="F21" s="54"/>
      <c r="G21" s="54"/>
      <c r="H21" s="75"/>
      <c r="I21" s="91"/>
      <c r="J21" s="54"/>
      <c r="K21" s="54"/>
      <c r="L21" s="80"/>
      <c r="M21" s="100"/>
      <c r="N21" s="58"/>
      <c r="O21" s="58"/>
      <c r="P21" s="77"/>
      <c r="Q21" s="100"/>
      <c r="R21" s="58"/>
      <c r="S21" s="58"/>
      <c r="T21" s="77"/>
      <c r="U21" s="84"/>
      <c r="V21" s="58"/>
      <c r="W21" s="58"/>
      <c r="X21" s="77"/>
      <c r="Y21" s="107"/>
      <c r="Z21" s="117">
        <f>SUM(B21:Y21)</f>
        <v>12.5</v>
      </c>
      <c r="AA21" s="120">
        <f>Z21*$B$31/$Z$26</f>
        <v>0</v>
      </c>
      <c r="AB21" s="120">
        <f>AA21</f>
        <v>0</v>
      </c>
      <c r="AC21" s="120">
        <f>AA21-AB21</f>
        <v>0</v>
      </c>
      <c r="AD21" s="51"/>
      <c r="AE21" s="4"/>
    </row>
    <row r="22" spans="1:31" ht="15" customHeight="1">
      <c r="A22" s="65" t="s">
        <v>25</v>
      </c>
      <c r="B22" s="76">
        <v>0</v>
      </c>
      <c r="C22" s="57">
        <v>5.5</v>
      </c>
      <c r="D22" s="78">
        <v>0</v>
      </c>
      <c r="E22" s="76"/>
      <c r="F22" s="57"/>
      <c r="G22" s="57"/>
      <c r="H22" s="77"/>
      <c r="I22" s="76"/>
      <c r="J22" s="57"/>
      <c r="K22" s="57"/>
      <c r="L22" s="81"/>
      <c r="M22" s="100"/>
      <c r="N22" s="58"/>
      <c r="O22" s="58"/>
      <c r="P22" s="77"/>
      <c r="Q22" s="100"/>
      <c r="R22" s="58"/>
      <c r="S22" s="58"/>
      <c r="T22" s="77"/>
      <c r="U22" s="84"/>
      <c r="V22" s="58"/>
      <c r="W22" s="58"/>
      <c r="X22" s="77"/>
      <c r="Y22" s="108"/>
      <c r="Z22" s="118">
        <f>SUM(B22:Y22)</f>
        <v>5.5</v>
      </c>
      <c r="AA22" s="121">
        <f>Z22*$B$31/$Z$26</f>
        <v>0</v>
      </c>
      <c r="AB22" s="121">
        <f>AA22</f>
        <v>0</v>
      </c>
      <c r="AC22" s="121">
        <f>AA22-AB22</f>
        <v>0</v>
      </c>
      <c r="AD22" s="51"/>
      <c r="AE22" s="4"/>
    </row>
    <row r="23" spans="1:31" ht="15.75" customHeight="1">
      <c r="A23" s="67" t="s">
        <v>31</v>
      </c>
      <c r="B23" s="147">
        <v>0</v>
      </c>
      <c r="C23" s="148">
        <v>5.5</v>
      </c>
      <c r="D23" s="149">
        <v>0</v>
      </c>
      <c r="E23" s="92"/>
      <c r="F23" s="59"/>
      <c r="G23" s="59"/>
      <c r="H23" s="93"/>
      <c r="I23" s="92"/>
      <c r="J23" s="59"/>
      <c r="K23" s="59"/>
      <c r="L23" s="83"/>
      <c r="M23" s="92"/>
      <c r="N23" s="59"/>
      <c r="O23" s="59"/>
      <c r="P23" s="93"/>
      <c r="Q23" s="92"/>
      <c r="R23" s="59"/>
      <c r="S23" s="59"/>
      <c r="T23" s="93"/>
      <c r="U23" s="69"/>
      <c r="V23" s="59"/>
      <c r="W23" s="59"/>
      <c r="X23" s="93"/>
      <c r="Y23" s="109"/>
      <c r="Z23" s="118">
        <f>SUM(B23:Y23)</f>
        <v>5.5</v>
      </c>
      <c r="AA23" s="121">
        <f>Z23*$B$31/$Z$26</f>
        <v>0</v>
      </c>
      <c r="AB23" s="121">
        <f>AA23</f>
        <v>0</v>
      </c>
      <c r="AC23" s="121">
        <f>AA23-AB23</f>
        <v>0</v>
      </c>
      <c r="AD23" s="52" t="s">
        <v>30</v>
      </c>
      <c r="AE23" s="4"/>
    </row>
    <row r="24" spans="1:31" ht="16" customHeight="1">
      <c r="A24" s="66" t="s">
        <v>29</v>
      </c>
      <c r="B24" s="76">
        <v>1.5</v>
      </c>
      <c r="C24" s="57">
        <v>0</v>
      </c>
      <c r="D24" s="78">
        <v>1.5</v>
      </c>
      <c r="E24" s="76"/>
      <c r="F24" s="57"/>
      <c r="G24" s="57"/>
      <c r="H24" s="78"/>
      <c r="I24" s="76"/>
      <c r="J24" s="57"/>
      <c r="K24" s="57"/>
      <c r="L24" s="82"/>
      <c r="M24" s="76"/>
      <c r="N24" s="57"/>
      <c r="O24" s="57"/>
      <c r="P24" s="78"/>
      <c r="Q24" s="76"/>
      <c r="R24" s="57"/>
      <c r="S24" s="57"/>
      <c r="T24" s="78"/>
      <c r="U24" s="60"/>
      <c r="V24" s="57"/>
      <c r="W24" s="57"/>
      <c r="X24" s="78"/>
      <c r="Y24" s="108"/>
      <c r="Z24" s="118">
        <f>SUM(B24:Y24)</f>
        <v>3</v>
      </c>
      <c r="AA24" s="121">
        <f>Z24*$B$31/$Z$26</f>
        <v>0</v>
      </c>
      <c r="AB24" s="121">
        <f>AA24</f>
        <v>0</v>
      </c>
      <c r="AC24" s="121">
        <f>AA24-AB24</f>
        <v>0</v>
      </c>
      <c r="AD24" s="53"/>
      <c r="AE24" s="4"/>
    </row>
    <row r="25" spans="1:31" ht="16" customHeight="1" thickBot="1">
      <c r="A25" s="68" t="s">
        <v>32</v>
      </c>
      <c r="B25" s="150">
        <v>0</v>
      </c>
      <c r="C25" s="151">
        <v>1.5</v>
      </c>
      <c r="D25" s="152">
        <v>0</v>
      </c>
      <c r="E25" s="94"/>
      <c r="F25" s="95"/>
      <c r="G25" s="95"/>
      <c r="H25" s="96"/>
      <c r="I25" s="94"/>
      <c r="J25" s="95"/>
      <c r="K25" s="95"/>
      <c r="L25" s="103"/>
      <c r="M25" s="94"/>
      <c r="N25" s="95"/>
      <c r="O25" s="95"/>
      <c r="P25" s="96"/>
      <c r="Q25" s="94"/>
      <c r="R25" s="95"/>
      <c r="S25" s="95"/>
      <c r="T25" s="96"/>
      <c r="U25" s="114"/>
      <c r="V25" s="95"/>
      <c r="W25" s="95"/>
      <c r="X25" s="96"/>
      <c r="Y25" s="110"/>
      <c r="Z25" s="122">
        <f>SUM(B25:Y25)</f>
        <v>1.5</v>
      </c>
      <c r="AA25" s="123">
        <f>Z25*$B$31/$Z$26</f>
        <v>0</v>
      </c>
      <c r="AB25" s="123">
        <f>AA25</f>
        <v>0</v>
      </c>
      <c r="AC25" s="123">
        <f>AA25-AB25</f>
        <v>0</v>
      </c>
      <c r="AD25" s="53"/>
      <c r="AE25" s="4"/>
    </row>
    <row r="26" spans="1:31" ht="15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5">
        <f>SUM(Z10:Z23)</f>
        <v>743.5</v>
      </c>
      <c r="AA26" s="56">
        <f>SUM(AA10:AA23)</f>
        <v>0</v>
      </c>
      <c r="AB26" s="56">
        <f>SUM(AB10:AB23)</f>
        <v>0</v>
      </c>
      <c r="AC26" s="56">
        <f>SUM(AC10:AC23)</f>
        <v>0</v>
      </c>
      <c r="AD26" s="17">
        <f>SUM(AB26:AC26)</f>
        <v>0</v>
      </c>
      <c r="AE26" s="4"/>
    </row>
    <row r="27" spans="1:31" ht="15" customHeight="1">
      <c r="A27" s="18" t="s">
        <v>33</v>
      </c>
      <c r="B27" s="19" t="s">
        <v>34</v>
      </c>
      <c r="C27" s="4"/>
      <c r="D27" s="4"/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4"/>
      <c r="AE27" s="4"/>
    </row>
    <row r="28" spans="1:31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2"/>
      <c r="AC28" s="2"/>
      <c r="AD28" s="4"/>
      <c r="AE28" s="4"/>
    </row>
    <row r="29" spans="1:31" ht="15" customHeight="1">
      <c r="A29" s="6" t="s">
        <v>35</v>
      </c>
      <c r="B29" s="4"/>
      <c r="C29" s="21">
        <v>100</v>
      </c>
      <c r="D29" s="6" t="s">
        <v>36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2"/>
      <c r="AC29" s="2"/>
      <c r="AD29" s="4"/>
      <c r="AE29" s="4"/>
    </row>
    <row r="30" spans="1:31" ht="15" customHeight="1">
      <c r="A30" s="22" t="s">
        <v>37</v>
      </c>
      <c r="B30" s="23">
        <f>B29*25/100</f>
        <v>0</v>
      </c>
      <c r="C30" s="24">
        <v>25</v>
      </c>
      <c r="D30" s="22" t="s">
        <v>36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2"/>
      <c r="AC30" s="2"/>
      <c r="AD30" s="4"/>
      <c r="AE30" s="4"/>
    </row>
    <row r="31" spans="1:31" ht="15" customHeight="1">
      <c r="A31" s="25" t="s">
        <v>38</v>
      </c>
      <c r="B31" s="26">
        <f>B29*75/100</f>
        <v>0</v>
      </c>
      <c r="C31" s="27">
        <v>75</v>
      </c>
      <c r="D31" s="25" t="s">
        <v>36</v>
      </c>
      <c r="E31" s="2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  <c r="AC31" s="2"/>
      <c r="AD31" s="4"/>
      <c r="AE31" s="4"/>
    </row>
    <row r="32" spans="1:31" ht="15" customHeight="1">
      <c r="A32" s="29" t="s">
        <v>39</v>
      </c>
      <c r="B32" s="30">
        <f>SUM(B30:B31)</f>
        <v>0</v>
      </c>
      <c r="C32" s="31"/>
      <c r="D32" s="3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  <c r="AD32" s="4"/>
      <c r="AE32" s="4"/>
    </row>
    <row r="33" spans="1:31" ht="15" customHeight="1">
      <c r="A33" s="4"/>
      <c r="B33" s="3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2"/>
      <c r="AC33" s="2"/>
      <c r="AD33" s="4"/>
      <c r="AE33" s="4"/>
    </row>
    <row r="34" spans="1:31" ht="15" customHeight="1">
      <c r="A34" s="6" t="s">
        <v>40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  <c r="AC34" s="2"/>
      <c r="AD34" s="4"/>
      <c r="AE34" s="4"/>
    </row>
    <row r="35" spans="1:31" ht="15" customHeight="1">
      <c r="A35" s="6" t="s">
        <v>41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4"/>
      <c r="AE35" s="4"/>
    </row>
    <row r="36" spans="1:31" ht="15" customHeight="1">
      <c r="A36" s="6" t="s">
        <v>42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2"/>
      <c r="AC36" s="2"/>
      <c r="AD36" s="4"/>
      <c r="AE36" s="4"/>
    </row>
    <row r="37" spans="1:31" ht="15" customHeight="1">
      <c r="A37" s="4"/>
      <c r="B37" s="21">
        <f>SUM(B35:B36)</f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  <c r="AD37" s="4"/>
      <c r="AE37" s="4"/>
    </row>
    <row r="38" spans="1:31" ht="15" customHeight="1">
      <c r="A38" s="15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  <c r="AD38" s="4"/>
      <c r="AE38" s="4"/>
    </row>
    <row r="39" spans="1:31" ht="15" customHeight="1" thickBot="1">
      <c r="A39" s="4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  <c r="AD39" s="4"/>
      <c r="AE39" s="4"/>
    </row>
    <row r="40" spans="1:31" ht="15" customHeight="1" thickBot="1">
      <c r="A40" s="142" t="s">
        <v>66</v>
      </c>
      <c r="B40" s="5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  <c r="AD40" s="4"/>
      <c r="AE40" s="4"/>
    </row>
    <row r="41" spans="1:267" ht="15" customHeight="1">
      <c r="A41" s="143"/>
      <c r="B41" s="42"/>
      <c r="C41" s="4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  <c r="AD41" s="4"/>
      <c r="AE41" s="4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</row>
    <row r="42" spans="1:267" ht="15" customHeight="1">
      <c r="A42" s="144" t="s">
        <v>70</v>
      </c>
      <c r="B42" s="144" t="s">
        <v>18</v>
      </c>
      <c r="C42" s="144" t="s">
        <v>71</v>
      </c>
      <c r="D42" s="5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2"/>
      <c r="AC42" s="2"/>
      <c r="AD42" s="4"/>
      <c r="AE42" s="4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</row>
    <row r="43" spans="1:267" ht="15" customHeight="1">
      <c r="A43" s="144" t="s">
        <v>72</v>
      </c>
      <c r="B43" s="144" t="s">
        <v>20</v>
      </c>
      <c r="C43" s="144" t="s">
        <v>75</v>
      </c>
      <c r="D43" s="5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2"/>
      <c r="AC43" s="2"/>
      <c r="AD43" s="4"/>
      <c r="AE43" s="4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</row>
    <row r="44" spans="1:31" ht="15" customHeight="1">
      <c r="A44" s="144" t="s">
        <v>73</v>
      </c>
      <c r="B44" s="144" t="s">
        <v>15</v>
      </c>
      <c r="C44" s="144" t="s">
        <v>71</v>
      </c>
      <c r="D44" s="5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2"/>
      <c r="AC44" s="2"/>
      <c r="AD44" s="4"/>
      <c r="AE44" s="4"/>
    </row>
    <row r="45" spans="1:267" ht="15" customHeight="1">
      <c r="A45" s="144" t="s">
        <v>74</v>
      </c>
      <c r="B45" s="144" t="s">
        <v>16</v>
      </c>
      <c r="C45" s="144" t="s">
        <v>75</v>
      </c>
      <c r="D45" s="5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2"/>
      <c r="AC45" s="2"/>
      <c r="AD45" s="4"/>
      <c r="AE45" s="4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</row>
    <row r="46" spans="1:267" ht="15" customHeight="1">
      <c r="A46" s="144" t="s">
        <v>76</v>
      </c>
      <c r="B46" s="144" t="s">
        <v>19</v>
      </c>
      <c r="C46" s="144" t="s">
        <v>75</v>
      </c>
      <c r="D46" s="5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2"/>
      <c r="AC46" s="2"/>
      <c r="AD46" s="4"/>
      <c r="AE46" s="4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</row>
    <row r="47" spans="1:31" ht="15" customHeight="1" thickBot="1">
      <c r="A47" s="143"/>
      <c r="B47" s="50"/>
      <c r="C47" s="5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2"/>
      <c r="AC47" s="2"/>
      <c r="AD47" s="4"/>
      <c r="AE47" s="4"/>
    </row>
    <row r="48" spans="1:31" ht="15" customHeight="1" thickBot="1">
      <c r="A48" s="142" t="s">
        <v>65</v>
      </c>
      <c r="B48" s="5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2"/>
      <c r="AC48" s="2"/>
      <c r="AD48" s="4"/>
      <c r="AE48" s="4"/>
    </row>
    <row r="49" spans="1:31" ht="15" customHeight="1">
      <c r="A49" s="143"/>
      <c r="B49" s="42"/>
      <c r="C49" s="4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2"/>
      <c r="AC49" s="2"/>
      <c r="AD49" s="4"/>
      <c r="AE49" s="4"/>
    </row>
    <row r="50" spans="1:267" ht="15" customHeight="1">
      <c r="A50" s="144" t="s">
        <v>77</v>
      </c>
      <c r="B50" s="144" t="s">
        <v>15</v>
      </c>
      <c r="C50" s="144" t="s">
        <v>75</v>
      </c>
      <c r="D50" s="5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  <c r="AC50" s="2"/>
      <c r="AD50" s="4"/>
      <c r="AE50" s="4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</row>
    <row r="51" spans="1:267" ht="15" customHeight="1">
      <c r="A51" s="144" t="s">
        <v>78</v>
      </c>
      <c r="B51" s="144" t="s">
        <v>15</v>
      </c>
      <c r="C51" s="144" t="s">
        <v>75</v>
      </c>
      <c r="D51" s="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2"/>
      <c r="AC51" s="2"/>
      <c r="AD51" s="4"/>
      <c r="AE51" s="4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</row>
    <row r="52" spans="1:267" ht="15" customHeight="1">
      <c r="A52" s="144" t="s">
        <v>79</v>
      </c>
      <c r="B52" s="144" t="s">
        <v>15</v>
      </c>
      <c r="C52" s="144" t="s">
        <v>75</v>
      </c>
      <c r="D52" s="5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2"/>
      <c r="AC52" s="2"/>
      <c r="AD52" s="4"/>
      <c r="AE52" s="4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</row>
    <row r="53" spans="1:267" ht="15" customHeight="1">
      <c r="A53" s="144" t="s">
        <v>80</v>
      </c>
      <c r="B53" s="144" t="s">
        <v>81</v>
      </c>
      <c r="C53" s="144" t="s">
        <v>75</v>
      </c>
      <c r="D53" s="14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2"/>
      <c r="AC53" s="2"/>
      <c r="AD53" s="4"/>
      <c r="AE53" s="4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</row>
    <row r="54" spans="1:267" ht="15" customHeight="1">
      <c r="A54" s="144" t="s">
        <v>76</v>
      </c>
      <c r="B54" s="144" t="s">
        <v>19</v>
      </c>
      <c r="C54" s="144" t="s">
        <v>75</v>
      </c>
      <c r="D54" s="146" t="s">
        <v>82</v>
      </c>
      <c r="E54" s="5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2"/>
      <c r="AC54" s="2"/>
      <c r="AD54" s="4"/>
      <c r="AE54" s="4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</row>
    <row r="55" spans="1:31" ht="15" customHeight="1" thickBot="1">
      <c r="A55" s="143"/>
      <c r="B55" s="50"/>
      <c r="C55" s="50"/>
      <c r="D55" s="5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2"/>
      <c r="AC55" s="2"/>
      <c r="AD55" s="4"/>
      <c r="AE55" s="4"/>
    </row>
    <row r="56" spans="1:31" ht="15" customHeight="1" thickBot="1">
      <c r="A56" s="142" t="s">
        <v>67</v>
      </c>
      <c r="B56" s="5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2"/>
      <c r="AC56" s="2"/>
      <c r="AD56" s="4"/>
      <c r="AE56" s="4"/>
    </row>
    <row r="57" spans="1:267" ht="15" customHeight="1">
      <c r="A57" s="143"/>
      <c r="B57" s="42"/>
      <c r="C57" s="4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2"/>
      <c r="AC57" s="2"/>
      <c r="AD57" s="4"/>
      <c r="AE57" s="4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  <c r="IY57" s="33"/>
      <c r="IZ57" s="33"/>
      <c r="JA57" s="33"/>
      <c r="JB57" s="33"/>
      <c r="JC57" s="33"/>
      <c r="JD57" s="33"/>
      <c r="JE57" s="33"/>
      <c r="JF57" s="33"/>
      <c r="JG57" s="33"/>
    </row>
    <row r="58" spans="1:267" ht="15" customHeight="1">
      <c r="A58" s="144" t="s">
        <v>83</v>
      </c>
      <c r="B58" s="144" t="s">
        <v>81</v>
      </c>
      <c r="C58" s="144" t="s">
        <v>75</v>
      </c>
      <c r="D58" s="5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  <c r="AB58" s="2"/>
      <c r="AC58" s="2"/>
      <c r="AD58" s="4"/>
      <c r="AE58" s="4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</row>
    <row r="59" spans="1:267" ht="15" customHeight="1">
      <c r="A59" s="144" t="s">
        <v>84</v>
      </c>
      <c r="B59" s="144" t="s">
        <v>22</v>
      </c>
      <c r="C59" s="144" t="s">
        <v>75</v>
      </c>
      <c r="D59" s="5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  <c r="AB59" s="2"/>
      <c r="AC59" s="2"/>
      <c r="AD59" s="4"/>
      <c r="AE59" s="4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</row>
    <row r="60" spans="1:267" ht="15" customHeight="1">
      <c r="A60" s="144" t="s">
        <v>85</v>
      </c>
      <c r="B60" s="144" t="s">
        <v>15</v>
      </c>
      <c r="C60" s="144" t="s">
        <v>75</v>
      </c>
      <c r="D60" s="14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2"/>
      <c r="AC60" s="2"/>
      <c r="AD60" s="4"/>
      <c r="AE60" s="4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</row>
    <row r="61" spans="1:267" ht="15" customHeight="1">
      <c r="A61" s="144" t="s">
        <v>86</v>
      </c>
      <c r="B61" s="144" t="s">
        <v>15</v>
      </c>
      <c r="C61" s="144" t="s">
        <v>71</v>
      </c>
      <c r="D61" s="146" t="s">
        <v>82</v>
      </c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2"/>
      <c r="AC61" s="2"/>
      <c r="AD61" s="4"/>
      <c r="AE61" s="4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</row>
    <row r="62" spans="1:267" ht="15" customHeight="1" thickBot="1">
      <c r="A62" s="143"/>
      <c r="B62" s="50"/>
      <c r="C62" s="50"/>
      <c r="D62" s="5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  <c r="AB62" s="2"/>
      <c r="AC62" s="2"/>
      <c r="AD62" s="4"/>
      <c r="AE62" s="4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</row>
    <row r="63" spans="1:267" ht="15" customHeight="1" thickBot="1">
      <c r="A63" s="142" t="s">
        <v>68</v>
      </c>
      <c r="B63" s="5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  <c r="AB63" s="2"/>
      <c r="AC63" s="2"/>
      <c r="AD63" s="4"/>
      <c r="AE63" s="4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</row>
    <row r="64" spans="1:267" ht="15" customHeight="1">
      <c r="A64" s="143"/>
      <c r="B64" s="42"/>
      <c r="C64" s="42"/>
      <c r="D64" s="4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2"/>
      <c r="AB64" s="2"/>
      <c r="AC64" s="2"/>
      <c r="AD64" s="4"/>
      <c r="AE64" s="4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</row>
    <row r="65" spans="1:267" ht="15" customHeight="1">
      <c r="A65" s="144" t="s">
        <v>87</v>
      </c>
      <c r="B65" s="144" t="s">
        <v>81</v>
      </c>
      <c r="C65" s="144" t="s">
        <v>71</v>
      </c>
      <c r="D65" s="146" t="s">
        <v>82</v>
      </c>
      <c r="E65" s="5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2"/>
      <c r="AB65" s="2"/>
      <c r="AC65" s="2"/>
      <c r="AD65" s="4"/>
      <c r="AE65" s="4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</row>
    <row r="66" spans="1:267" ht="15" customHeight="1" thickBot="1">
      <c r="A66" s="143"/>
      <c r="B66" s="50"/>
      <c r="C66" s="50"/>
      <c r="D66" s="5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2"/>
      <c r="AB66" s="2"/>
      <c r="AC66" s="2"/>
      <c r="AD66" s="4"/>
      <c r="AE66" s="4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</row>
    <row r="67" spans="1:267" ht="15" customHeight="1" thickBot="1">
      <c r="A67" s="142" t="s">
        <v>69</v>
      </c>
      <c r="B67" s="5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2"/>
      <c r="AB67" s="2"/>
      <c r="AC67" s="2"/>
      <c r="AD67" s="4"/>
      <c r="AE67" s="4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</row>
    <row r="68" spans="1:267" ht="15" customHeight="1">
      <c r="A68" s="143"/>
      <c r="B68" s="42"/>
      <c r="C68" s="42"/>
      <c r="D68" s="4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2"/>
      <c r="AB68" s="2"/>
      <c r="AC68" s="2"/>
      <c r="AD68" s="4"/>
      <c r="AE68" s="4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</row>
    <row r="69" spans="1:267" ht="15" customHeight="1">
      <c r="A69" s="144" t="s">
        <v>73</v>
      </c>
      <c r="B69" s="144" t="s">
        <v>15</v>
      </c>
      <c r="C69" s="144" t="s">
        <v>90</v>
      </c>
      <c r="D69" s="146" t="s">
        <v>91</v>
      </c>
      <c r="E69" s="5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2"/>
      <c r="AB69" s="2"/>
      <c r="AC69" s="2"/>
      <c r="AD69" s="4"/>
      <c r="AE69" s="4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</row>
    <row r="70" spans="1:267" ht="15" customHeight="1">
      <c r="A70" s="144" t="s">
        <v>88</v>
      </c>
      <c r="B70" s="144" t="s">
        <v>20</v>
      </c>
      <c r="C70" s="144" t="s">
        <v>71</v>
      </c>
      <c r="D70" s="146" t="s">
        <v>82</v>
      </c>
      <c r="E70" s="5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2"/>
      <c r="AB70" s="2"/>
      <c r="AC70" s="2"/>
      <c r="AD70" s="4"/>
      <c r="AE70" s="4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</row>
    <row r="71" spans="1:267" ht="15" customHeight="1">
      <c r="A71" s="144" t="s">
        <v>89</v>
      </c>
      <c r="B71" s="144" t="s">
        <v>18</v>
      </c>
      <c r="C71" s="144" t="s">
        <v>90</v>
      </c>
      <c r="D71" s="146" t="s">
        <v>82</v>
      </c>
      <c r="E71" s="5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2"/>
      <c r="AB71" s="2"/>
      <c r="AC71" s="2"/>
      <c r="AD71" s="4"/>
      <c r="AE71" s="4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</row>
    <row r="72" spans="1:267" ht="15" customHeight="1">
      <c r="A72" s="50"/>
      <c r="B72" s="50"/>
      <c r="C72" s="50"/>
      <c r="D72" s="5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2"/>
      <c r="AB72" s="2"/>
      <c r="AC72" s="2"/>
      <c r="AD72" s="4"/>
      <c r="AE72" s="4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</row>
    <row r="73" spans="1:31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2"/>
      <c r="AB73" s="2"/>
      <c r="AC73" s="2"/>
      <c r="AD73" s="4"/>
      <c r="AE73" s="4"/>
    </row>
  </sheetData>
  <mergeCells count="10">
    <mergeCell ref="AA8:AC8"/>
    <mergeCell ref="Z8:Z9"/>
    <mergeCell ref="B8:D8"/>
    <mergeCell ref="E8:H8"/>
    <mergeCell ref="I8:L8"/>
    <mergeCell ref="Y8:Y9"/>
    <mergeCell ref="A8:A9"/>
    <mergeCell ref="M8:P8"/>
    <mergeCell ref="Q8:T8"/>
    <mergeCell ref="U8:X8"/>
  </mergeCells>
  <printOptions/>
  <pageMargins left="0.7" right="0.7" top="0.75" bottom="0.75" header="0.3" footer="0.3"/>
  <pageSetup fitToHeight="1" fitToWidth="1" horizontalDpi="600" verticalDpi="600" orientation="landscape" scale="61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Kalbina</dc:creator>
  <cp:keywords/>
  <dc:description/>
  <cp:lastModifiedBy>Igor Serman</cp:lastModifiedBy>
  <dcterms:created xsi:type="dcterms:W3CDTF">2021-12-16T14:28:57Z</dcterms:created>
  <dcterms:modified xsi:type="dcterms:W3CDTF">2021-12-16T16:21:13Z</dcterms:modified>
  <cp:category/>
  <cp:version/>
  <cp:contentType/>
  <cp:contentStatus/>
</cp:coreProperties>
</file>